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Документы Работа\!!САЙТ\сайт\enmash.audit-29.ru\public_html\files\"/>
    </mc:Choice>
  </mc:AlternateContent>
  <bookViews>
    <workbookView xWindow="0" yWindow="0" windowWidth="19200" windowHeight="9675"/>
  </bookViews>
  <sheets>
    <sheet name="Энергомаш" sheetId="1" r:id="rId1"/>
  </sheets>
  <definedNames>
    <definedName name="_xlnm.Print_Area" localSheetId="0">Энергомаш!$A$1:$F$95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D79" i="1"/>
  <c r="E71" i="1"/>
  <c r="D71" i="1"/>
  <c r="E67" i="1"/>
  <c r="D67" i="1"/>
  <c r="E66" i="1"/>
  <c r="D66" i="1"/>
  <c r="E65" i="1"/>
  <c r="D65" i="1"/>
  <c r="E61" i="1"/>
  <c r="D61" i="1"/>
  <c r="E55" i="1"/>
  <c r="E50" i="1"/>
  <c r="D50" i="1"/>
  <c r="E45" i="1"/>
  <c r="D45" i="1"/>
  <c r="E30" i="1"/>
  <c r="D30" i="1"/>
  <c r="E24" i="1"/>
  <c r="D24" i="1"/>
  <c r="E20" i="1"/>
  <c r="D20" i="1"/>
  <c r="E17" i="1"/>
  <c r="D17" i="1"/>
  <c r="E16" i="1"/>
  <c r="D16" i="1"/>
  <c r="E15" i="1"/>
  <c r="D15" i="1"/>
</calcChain>
</file>

<file path=xl/sharedStrings.xml><?xml version="1.0" encoding="utf-8"?>
<sst xmlns="http://schemas.openxmlformats.org/spreadsheetml/2006/main" count="260" uniqueCount="154">
  <si>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</si>
  <si>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</si>
  <si>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</si>
  <si>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</si>
  <si>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 ООО "Энергомаш"</t>
  </si>
  <si>
    <t>ИНН: 2901128803</t>
  </si>
  <si>
    <t>КПП: 290101001</t>
  </si>
  <si>
    <t>Долгосрочный период регулирования:  2014 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</si>
  <si>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</si>
  <si>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</si>
  <si>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</si>
  <si>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</si>
  <si>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</si>
  <si>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</si>
  <si>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</si>
  <si>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</si>
  <si>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</si>
  <si>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</si>
  <si>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</si>
  <si>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</si>
  <si>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 xml:space="preserve">   </t>
  </si>
  <si>
    <t>1.1.</t>
  </si>
  <si>
    <t xml:space="preserve">    Подконтрольные расходы, всего</t>
  </si>
  <si>
    <t>1.1.1.</t>
  </si>
  <si>
    <t>Материальные расходы, всего</t>
  </si>
  <si>
    <t>1.1.1.1</t>
  </si>
  <si>
    <r>
      <t>в том числе на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</si>
  <si>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</si>
  <si>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</si>
  <si>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</si>
  <si>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</si>
  <si>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</si>
  <si>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в том числе на ремонт</t>
  </si>
  <si>
    <t>1.1.2.</t>
  </si>
  <si>
    <t>Фонд оплаты труда</t>
  </si>
  <si>
    <t>1.1.2.1</t>
  </si>
  <si>
    <t>1.1.3.</t>
  </si>
  <si>
    <t>Прочие подконтрольные расходы (с расшифровкой)</t>
  </si>
  <si>
    <t>1.1.3.1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</si>
  <si>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</si>
  <si>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</si>
  <si>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транспортные услуги</t>
    </r>
  </si>
  <si>
    <t>1.1.3.3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</si>
  <si>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прочие расходы (с расшифровкой)****</t>
    </r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</si>
  <si>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</si>
  <si>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</si>
  <si>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</si>
  <si>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</si>
  <si>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</si>
  <si>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</si>
  <si>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</si>
  <si>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 xml:space="preserve"> Оплата услуг ОАО «ФСК ЕЭС»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</si>
  <si>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</si>
  <si>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</si>
  <si>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</si>
  <si>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</si>
  <si>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</si>
  <si>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</si>
  <si>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</si>
  <si>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</si>
  <si>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</si>
  <si>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</si>
  <si>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</si>
  <si>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</si>
  <si>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</si>
  <si>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налог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</si>
  <si>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</si>
  <si>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</si>
  <si>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</si>
  <si>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</si>
  <si>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</si>
  <si>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</si>
  <si>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</si>
  <si>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</si>
  <si>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</si>
  <si>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</si>
  <si>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прочие неподконтрольные расходы (с расшифровкой)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</si>
  <si>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</si>
  <si>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</si>
  <si>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</si>
  <si>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</si>
  <si>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</si>
  <si>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</si>
  <si>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</si>
  <si>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</si>
  <si>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</si>
  <si>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</si>
  <si>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</si>
  <si>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</si>
  <si>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</si>
  <si>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</si>
  <si>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</si>
  <si>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</si>
  <si>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нд</t>
  </si>
  <si>
    <t>Трансформаторная мощность подстанций, всего</t>
  </si>
  <si>
    <t>МВа</t>
  </si>
  <si>
    <t>2.1.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</si>
  <si>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ВН1 уровне напряжения</t>
    </r>
  </si>
  <si>
    <t>2.2.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</si>
  <si>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ВН уровне напряжения</t>
    </r>
  </si>
  <si>
    <t>2.3.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</si>
  <si>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СН1  уровне напряжения</t>
    </r>
  </si>
  <si>
    <t>2.4.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</si>
  <si>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СН2 уровне напряжения</t>
    </r>
  </si>
  <si>
    <t>2.5.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</si>
  <si>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НН уровне напряжения</t>
    </r>
  </si>
  <si>
    <t>Количество условных единиц по линиям электропередач, всего</t>
  </si>
  <si>
    <t>у.е.</t>
  </si>
  <si>
    <t>3.1.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</si>
  <si>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ВН1  уровне напряжения</t>
    </r>
  </si>
  <si>
    <t>3.2.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</si>
  <si>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ВН уровне напряжения</t>
    </r>
  </si>
  <si>
    <t>3.3.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</si>
  <si>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СН1 уровне напряжения</t>
    </r>
  </si>
  <si>
    <t>3.4.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</si>
  <si>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СН2  уровне напряжения</t>
    </r>
  </si>
  <si>
    <t>3.5.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</si>
  <si>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</si>
  <si>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</si>
  <si>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t>4.1.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</si>
  <si>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ВН1  уровне напряжения</t>
    </r>
  </si>
  <si>
    <t>4.2.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</si>
  <si>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ВН  уровне напряжения</t>
    </r>
  </si>
  <si>
    <t>4.3.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</si>
  <si>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СН1  уровне напряжения</t>
    </r>
  </si>
  <si>
    <t>4.4.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</si>
  <si>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СН2  уровне напряжения</t>
    </r>
  </si>
  <si>
    <t>4.5.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</si>
  <si>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НН  уровне напряжения</t>
    </r>
  </si>
  <si>
    <t>Длина линий электропередач, всего</t>
  </si>
  <si>
    <t>км</t>
  </si>
  <si>
    <t>5.1.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</si>
  <si>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ВН1  уровне напряжения</t>
    </r>
  </si>
  <si>
    <t>5.2.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</si>
  <si>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ВН уровне напряжения</t>
    </r>
  </si>
  <si>
    <t>5.3.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</si>
  <si>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СН1 уровне напряжения</t>
    </r>
  </si>
  <si>
    <t>5.4.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</si>
  <si>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СН2 уровне напряжения</t>
    </r>
  </si>
  <si>
    <t>5.5.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</si>
  <si>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НН уровне напряжения</t>
    </r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</si>
  <si>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</si>
  <si>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</si>
  <si>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</si>
  <si>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</si>
  <si>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</si>
  <si>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-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</si>
  <si>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</si>
  <si>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</si>
  <si>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</si>
  <si>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</si>
  <si>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</si>
  <si>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№ 1178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</si>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</sst>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zoomScale="90" zoomScaleNormal="90" zoomScaleSheetLayoutView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D15" sqref="D15"/>
    </sheetView>
  </sheetViews>
  <sheetFormatPr defaultRowHeight="15" x14ac:dyDescent="0.25"/>
  <cols>
    <col min="1" max="1" width="9.7109375" customWidth="1"/>
    <col min="2" max="2" width="42.7109375" customWidth="1"/>
    <col min="3" max="3" width="11.42578125" customWidth="1"/>
    <col min="4" max="4" width="14" customWidth="1"/>
    <col min="5" max="5" width="12.140625" customWidth="1"/>
    <col min="6" max="6" width="31.5703125" customWidth="1"/>
    <col min="7" max="8" width="9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</row>
    <row r="2" spans="1:7" ht="18.75" x14ac:dyDescent="0.25">
      <c r="A2" s="1" t="s">
        <v>1</v>
      </c>
      <c r="B2" s="1"/>
      <c r="C2" s="1"/>
      <c r="D2" s="1"/>
      <c r="E2" s="1"/>
      <c r="F2" s="1"/>
    </row>
    <row r="3" spans="1:7" ht="18.75" x14ac:dyDescent="0.25">
      <c r="A3" s="1" t="s">
        <v>2</v>
      </c>
      <c r="B3" s="1"/>
      <c r="C3" s="1"/>
      <c r="D3" s="1"/>
      <c r="E3" s="1"/>
      <c r="F3" s="1"/>
    </row>
    <row r="4" spans="1:7" ht="18.75" x14ac:dyDescent="0.25">
      <c r="A4" s="1" t="s">
        <v>3</v>
      </c>
      <c r="B4" s="1"/>
      <c r="C4" s="1"/>
      <c r="D4" s="1"/>
      <c r="E4" s="1"/>
      <c r="F4" s="1"/>
    </row>
    <row r="5" spans="1:7" ht="18.75" x14ac:dyDescent="0.25">
      <c r="A5" s="2"/>
    </row>
    <row r="6" spans="1:7" ht="18.75" x14ac:dyDescent="0.25">
      <c r="A6" s="3" t="s">
        <v>4</v>
      </c>
      <c r="B6" s="3"/>
      <c r="C6" s="3"/>
      <c r="D6" s="3"/>
      <c r="E6" s="3"/>
      <c r="F6" s="3"/>
    </row>
    <row r="7" spans="1:7" ht="18.75" x14ac:dyDescent="0.25">
      <c r="A7" s="3" t="s">
        <v>5</v>
      </c>
      <c r="B7" s="3"/>
      <c r="C7" s="3"/>
      <c r="D7" s="3"/>
      <c r="E7" s="3"/>
      <c r="F7" s="3"/>
    </row>
    <row r="8" spans="1:7" ht="18.75" x14ac:dyDescent="0.25">
      <c r="A8" s="3" t="s">
        <v>6</v>
      </c>
      <c r="B8" s="3"/>
      <c r="C8" s="3"/>
      <c r="D8" s="3"/>
      <c r="E8" s="3"/>
      <c r="F8" s="3"/>
    </row>
    <row r="9" spans="1:7" ht="18.75" x14ac:dyDescent="0.25">
      <c r="A9" s="3" t="s">
        <v>7</v>
      </c>
      <c r="B9" s="3"/>
      <c r="C9" s="3"/>
      <c r="D9" s="3"/>
      <c r="E9" s="3"/>
      <c r="F9" s="3"/>
    </row>
    <row r="10" spans="1:7" ht="18.75" x14ac:dyDescent="0.25">
      <c r="A10" s="2"/>
    </row>
    <row r="11" spans="1:7" ht="18.75" x14ac:dyDescent="0.25">
      <c r="A11" s="4"/>
    </row>
    <row r="12" spans="1:7" x14ac:dyDescent="0.25">
      <c r="A12" s="5" t="s">
        <v>8</v>
      </c>
      <c r="B12" s="6" t="s">
        <v>9</v>
      </c>
      <c r="C12" s="5" t="s">
        <v>10</v>
      </c>
      <c r="D12" s="6">
        <v>2014</v>
      </c>
      <c r="E12" s="6"/>
      <c r="F12" s="7" t="s">
        <v>11</v>
      </c>
    </row>
    <row r="13" spans="1:7" x14ac:dyDescent="0.25">
      <c r="A13" s="5"/>
      <c r="B13" s="6"/>
      <c r="C13" s="5"/>
      <c r="D13" s="8" t="s">
        <v>12</v>
      </c>
      <c r="E13" s="9" t="s">
        <v>13</v>
      </c>
      <c r="F13" s="7"/>
    </row>
    <row r="14" spans="1:7" ht="15.75" x14ac:dyDescent="0.25">
      <c r="A14" s="8" t="s">
        <v>14</v>
      </c>
      <c r="B14" s="10" t="s">
        <v>15</v>
      </c>
      <c r="C14" s="8" t="s">
        <v>16</v>
      </c>
      <c r="D14" s="8" t="s">
        <v>16</v>
      </c>
      <c r="E14" s="9" t="s">
        <v>16</v>
      </c>
      <c r="F14" s="11" t="s">
        <v>17</v>
      </c>
    </row>
    <row r="15" spans="1:7" ht="30" x14ac:dyDescent="0.25">
      <c r="A15" s="12">
        <v>1</v>
      </c>
      <c r="B15" s="13" t="s">
        <v>18</v>
      </c>
      <c r="C15" s="12" t="s">
        <v>19</v>
      </c>
      <c r="D15" s="14">
        <f>+D16+D30+D44</f>
        <v>687.32999999999993</v>
      </c>
      <c r="E15" s="14">
        <f>+E16+E30+E44</f>
        <v>1483.27</v>
      </c>
      <c r="F15" s="14" t="s">
        <v>20</v>
      </c>
      <c r="G15" s="15"/>
    </row>
    <row r="16" spans="1:7" x14ac:dyDescent="0.25">
      <c r="A16" s="16" t="s">
        <v>21</v>
      </c>
      <c r="B16" s="13" t="s">
        <v>22</v>
      </c>
      <c r="C16" s="12" t="s">
        <v>19</v>
      </c>
      <c r="D16" s="14">
        <f>D17+D22+D24+D28+D29</f>
        <v>532.82999999999993</v>
      </c>
      <c r="E16" s="14">
        <f>E17+E22+E24+E28+E29</f>
        <v>1149.53</v>
      </c>
      <c r="F16" s="14" t="s">
        <v>20</v>
      </c>
    </row>
    <row r="17" spans="1:6" x14ac:dyDescent="0.25">
      <c r="A17" s="17" t="s">
        <v>23</v>
      </c>
      <c r="B17" s="13" t="s">
        <v>24</v>
      </c>
      <c r="C17" s="12" t="s">
        <v>19</v>
      </c>
      <c r="D17" s="14">
        <f>+D18+D19+D20</f>
        <v>68.099999999999994</v>
      </c>
      <c r="E17" s="14">
        <f>+E18+E19+E20</f>
        <v>75.8</v>
      </c>
      <c r="F17" s="14" t="s">
        <v>20</v>
      </c>
    </row>
    <row r="18" spans="1:6" ht="33.75" x14ac:dyDescent="0.25">
      <c r="A18" s="8" t="s">
        <v>25</v>
      </c>
      <c r="B18" s="10" t="s">
        <v>26</v>
      </c>
      <c r="C18" s="8" t="s">
        <v>19</v>
      </c>
      <c r="D18" s="18">
        <v>68.099999999999994</v>
      </c>
      <c r="E18" s="19">
        <v>75.8</v>
      </c>
      <c r="F18" s="18" t="s">
        <v>20</v>
      </c>
    </row>
    <row r="19" spans="1:6" x14ac:dyDescent="0.25">
      <c r="A19" s="8" t="s">
        <v>27</v>
      </c>
      <c r="B19" s="10" t="s">
        <v>28</v>
      </c>
      <c r="C19" s="8" t="s">
        <v>19</v>
      </c>
      <c r="D19" s="18"/>
      <c r="E19" s="20"/>
      <c r="F19" s="18" t="s">
        <v>20</v>
      </c>
    </row>
    <row r="20" spans="1:6" ht="78.75" x14ac:dyDescent="0.25">
      <c r="A20" s="8" t="s">
        <v>29</v>
      </c>
      <c r="B20" s="10" t="s">
        <v>30</v>
      </c>
      <c r="C20" s="8" t="s">
        <v>19</v>
      </c>
      <c r="D20" s="18">
        <f>D21</f>
        <v>0</v>
      </c>
      <c r="E20" s="19">
        <f>E21</f>
        <v>0</v>
      </c>
      <c r="F20" s="18" t="s">
        <v>20</v>
      </c>
    </row>
    <row r="21" spans="1:6" x14ac:dyDescent="0.25">
      <c r="A21" s="8" t="s">
        <v>31</v>
      </c>
      <c r="B21" s="10" t="s">
        <v>32</v>
      </c>
      <c r="C21" s="8" t="s">
        <v>19</v>
      </c>
      <c r="D21" s="18"/>
      <c r="E21" s="19"/>
      <c r="F21" s="18" t="s">
        <v>20</v>
      </c>
    </row>
    <row r="22" spans="1:6" x14ac:dyDescent="0.25">
      <c r="A22" s="21" t="s">
        <v>33</v>
      </c>
      <c r="B22" s="10" t="s">
        <v>34</v>
      </c>
      <c r="C22" s="8" t="s">
        <v>19</v>
      </c>
      <c r="D22" s="18">
        <v>439.7</v>
      </c>
      <c r="E22" s="19">
        <v>1053.99</v>
      </c>
      <c r="F22" s="18" t="s">
        <v>20</v>
      </c>
    </row>
    <row r="23" spans="1:6" x14ac:dyDescent="0.25">
      <c r="A23" s="8" t="s">
        <v>35</v>
      </c>
      <c r="B23" s="10" t="s">
        <v>32</v>
      </c>
      <c r="C23" s="8" t="s">
        <v>19</v>
      </c>
      <c r="D23" s="18"/>
      <c r="E23" s="20"/>
      <c r="F23" s="18" t="s">
        <v>20</v>
      </c>
    </row>
    <row r="24" spans="1:6" ht="30" x14ac:dyDescent="0.25">
      <c r="A24" s="17" t="s">
        <v>36</v>
      </c>
      <c r="B24" s="13" t="s">
        <v>37</v>
      </c>
      <c r="C24" s="12" t="s">
        <v>19</v>
      </c>
      <c r="D24" s="14">
        <f>+D25+D26+D27</f>
        <v>25.03</v>
      </c>
      <c r="E24" s="14">
        <f>+E25+E26+E27</f>
        <v>19.739999999999998</v>
      </c>
      <c r="F24" s="14" t="s">
        <v>20</v>
      </c>
    </row>
    <row r="25" spans="1:6" ht="33.75" x14ac:dyDescent="0.25">
      <c r="A25" s="22" t="s">
        <v>38</v>
      </c>
      <c r="B25" s="10" t="s">
        <v>39</v>
      </c>
      <c r="C25" s="8" t="s">
        <v>19</v>
      </c>
      <c r="D25" s="18"/>
      <c r="E25" s="23"/>
      <c r="F25" s="18" t="s">
        <v>20</v>
      </c>
    </row>
    <row r="26" spans="1:6" ht="18.75" x14ac:dyDescent="0.25">
      <c r="A26" s="22" t="s">
        <v>40</v>
      </c>
      <c r="B26" s="10" t="s">
        <v>41</v>
      </c>
      <c r="C26" s="8" t="s">
        <v>19</v>
      </c>
      <c r="D26" s="18"/>
      <c r="E26" s="23"/>
      <c r="F26" s="18" t="s">
        <v>20</v>
      </c>
    </row>
    <row r="27" spans="1:6" ht="33.75" x14ac:dyDescent="0.25">
      <c r="A27" s="22" t="s">
        <v>42</v>
      </c>
      <c r="B27" s="10" t="s">
        <v>43</v>
      </c>
      <c r="C27" s="8" t="s">
        <v>19</v>
      </c>
      <c r="D27" s="18">
        <v>25.03</v>
      </c>
      <c r="E27" s="23">
        <v>19.739999999999998</v>
      </c>
      <c r="F27" s="18"/>
    </row>
    <row r="28" spans="1:6" ht="45" x14ac:dyDescent="0.25">
      <c r="A28" s="8" t="s">
        <v>44</v>
      </c>
      <c r="B28" s="10" t="s">
        <v>45</v>
      </c>
      <c r="C28" s="8" t="s">
        <v>19</v>
      </c>
      <c r="D28" s="18"/>
      <c r="E28" s="24"/>
      <c r="F28" s="18"/>
    </row>
    <row r="29" spans="1:6" ht="30" x14ac:dyDescent="0.25">
      <c r="A29" s="21" t="s">
        <v>46</v>
      </c>
      <c r="B29" s="10" t="s">
        <v>47</v>
      </c>
      <c r="C29" s="8" t="s">
        <v>19</v>
      </c>
      <c r="D29" s="18"/>
      <c r="E29" s="20"/>
      <c r="F29" s="18"/>
    </row>
    <row r="30" spans="1:6" ht="30" x14ac:dyDescent="0.25">
      <c r="A30" s="16" t="s">
        <v>48</v>
      </c>
      <c r="B30" s="13" t="s">
        <v>49</v>
      </c>
      <c r="C30" s="12" t="s">
        <v>19</v>
      </c>
      <c r="D30" s="14">
        <f>+D31+D32+D33+D34+D35+D36+D37+D38+D39+D40+D42+D43</f>
        <v>154.5</v>
      </c>
      <c r="E30" s="14">
        <f>+E31+E32+E33+E34+E35+E36+E37+E38+E39+E40+E42+E43</f>
        <v>333.74</v>
      </c>
      <c r="F30" s="14" t="s">
        <v>20</v>
      </c>
    </row>
    <row r="31" spans="1:6" x14ac:dyDescent="0.25">
      <c r="A31" s="21" t="s">
        <v>50</v>
      </c>
      <c r="B31" s="10" t="s">
        <v>51</v>
      </c>
      <c r="C31" s="8" t="s">
        <v>19</v>
      </c>
      <c r="D31" s="18"/>
      <c r="E31" s="25"/>
      <c r="F31" s="18"/>
    </row>
    <row r="32" spans="1:6" ht="45" x14ac:dyDescent="0.25">
      <c r="A32" s="21" t="s">
        <v>52</v>
      </c>
      <c r="B32" s="10" t="s">
        <v>53</v>
      </c>
      <c r="C32" s="8" t="s">
        <v>19</v>
      </c>
      <c r="D32" s="26"/>
      <c r="E32" s="25"/>
      <c r="F32" s="26"/>
    </row>
    <row r="33" spans="1:6" x14ac:dyDescent="0.25">
      <c r="A33" s="21" t="s">
        <v>54</v>
      </c>
      <c r="B33" s="10" t="s">
        <v>55</v>
      </c>
      <c r="C33" s="8" t="s">
        <v>19</v>
      </c>
      <c r="D33" s="18">
        <v>12.7</v>
      </c>
      <c r="E33" s="25">
        <v>10.17</v>
      </c>
      <c r="F33" s="18"/>
    </row>
    <row r="34" spans="1:6" x14ac:dyDescent="0.25">
      <c r="A34" s="21" t="s">
        <v>56</v>
      </c>
      <c r="B34" s="10" t="s">
        <v>57</v>
      </c>
      <c r="C34" s="8" t="s">
        <v>19</v>
      </c>
      <c r="D34" s="18">
        <v>135</v>
      </c>
      <c r="E34" s="25">
        <v>323.57</v>
      </c>
      <c r="F34" s="18" t="s">
        <v>20</v>
      </c>
    </row>
    <row r="35" spans="1:6" ht="60" x14ac:dyDescent="0.25">
      <c r="A35" s="21" t="s">
        <v>58</v>
      </c>
      <c r="B35" s="10" t="s">
        <v>59</v>
      </c>
      <c r="C35" s="8" t="s">
        <v>19</v>
      </c>
      <c r="D35" s="18"/>
      <c r="E35" s="25"/>
      <c r="F35" s="18" t="s">
        <v>20</v>
      </c>
    </row>
    <row r="36" spans="1:6" x14ac:dyDescent="0.25">
      <c r="A36" s="21" t="s">
        <v>60</v>
      </c>
      <c r="B36" s="10" t="s">
        <v>61</v>
      </c>
      <c r="C36" s="8" t="s">
        <v>19</v>
      </c>
      <c r="D36" s="18"/>
      <c r="E36" s="25"/>
      <c r="F36" s="18" t="s">
        <v>20</v>
      </c>
    </row>
    <row r="37" spans="1:6" x14ac:dyDescent="0.25">
      <c r="A37" s="21" t="s">
        <v>62</v>
      </c>
      <c r="B37" s="10" t="s">
        <v>63</v>
      </c>
      <c r="C37" s="8" t="s">
        <v>19</v>
      </c>
      <c r="D37" s="18">
        <v>6.8</v>
      </c>
      <c r="E37" s="27"/>
      <c r="F37" s="18"/>
    </row>
    <row r="38" spans="1:6" x14ac:dyDescent="0.25">
      <c r="A38" s="21" t="s">
        <v>64</v>
      </c>
      <c r="B38" s="10" t="s">
        <v>65</v>
      </c>
      <c r="C38" s="8" t="s">
        <v>19</v>
      </c>
      <c r="D38" s="18"/>
      <c r="E38" s="27"/>
      <c r="F38" s="18" t="s">
        <v>20</v>
      </c>
    </row>
    <row r="39" spans="1:6" x14ac:dyDescent="0.25">
      <c r="A39" s="21" t="s">
        <v>66</v>
      </c>
      <c r="B39" s="10" t="s">
        <v>67</v>
      </c>
      <c r="C39" s="8" t="s">
        <v>19</v>
      </c>
      <c r="D39" s="18"/>
      <c r="E39" s="27"/>
      <c r="F39" s="18"/>
    </row>
    <row r="40" spans="1:6" ht="75" x14ac:dyDescent="0.25">
      <c r="A40" s="21" t="s">
        <v>68</v>
      </c>
      <c r="B40" s="10" t="s">
        <v>69</v>
      </c>
      <c r="C40" s="8" t="s">
        <v>19</v>
      </c>
      <c r="D40" s="18"/>
      <c r="E40" s="27"/>
      <c r="F40" s="18" t="s">
        <v>20</v>
      </c>
    </row>
    <row r="41" spans="1:6" ht="30" x14ac:dyDescent="0.25">
      <c r="A41" s="8" t="s">
        <v>70</v>
      </c>
      <c r="B41" s="10" t="s">
        <v>71</v>
      </c>
      <c r="C41" s="11" t="s">
        <v>72</v>
      </c>
      <c r="D41" s="26"/>
      <c r="E41" s="25"/>
      <c r="F41" s="26"/>
    </row>
    <row r="42" spans="1:6" ht="135" x14ac:dyDescent="0.25">
      <c r="A42" s="21" t="s">
        <v>73</v>
      </c>
      <c r="B42" s="10" t="s">
        <v>74</v>
      </c>
      <c r="C42" s="8" t="s">
        <v>19</v>
      </c>
      <c r="D42" s="18"/>
      <c r="E42" s="25"/>
      <c r="F42" s="18" t="s">
        <v>20</v>
      </c>
    </row>
    <row r="43" spans="1:6" ht="30" x14ac:dyDescent="0.25">
      <c r="A43" s="21" t="s">
        <v>75</v>
      </c>
      <c r="B43" s="10" t="s">
        <v>76</v>
      </c>
      <c r="C43" s="8" t="s">
        <v>19</v>
      </c>
      <c r="D43" s="18"/>
      <c r="E43" s="19"/>
      <c r="F43" s="18" t="s">
        <v>20</v>
      </c>
    </row>
    <row r="44" spans="1:6" ht="45" x14ac:dyDescent="0.25">
      <c r="A44" s="28" t="s">
        <v>77</v>
      </c>
      <c r="B44" s="10" t="s">
        <v>78</v>
      </c>
      <c r="C44" s="8" t="s">
        <v>19</v>
      </c>
      <c r="D44" s="18"/>
      <c r="E44" s="19"/>
      <c r="F44" s="18" t="s">
        <v>20</v>
      </c>
    </row>
    <row r="45" spans="1:6" x14ac:dyDescent="0.25">
      <c r="A45" s="29" t="s">
        <v>79</v>
      </c>
      <c r="B45" s="13" t="s">
        <v>80</v>
      </c>
      <c r="C45" s="29" t="s">
        <v>19</v>
      </c>
      <c r="D45" s="30">
        <f>+D19+D21+D23</f>
        <v>0</v>
      </c>
      <c r="E45" s="30">
        <f>+E19+E21+E23</f>
        <v>0</v>
      </c>
      <c r="F45" s="30" t="s">
        <v>20</v>
      </c>
    </row>
    <row r="46" spans="1:6" ht="30" x14ac:dyDescent="0.25">
      <c r="A46" s="29"/>
      <c r="B46" s="13" t="s">
        <v>81</v>
      </c>
      <c r="C46" s="29"/>
      <c r="D46" s="30"/>
      <c r="E46" s="30"/>
      <c r="F46" s="30"/>
    </row>
    <row r="47" spans="1:6" ht="45" x14ac:dyDescent="0.25">
      <c r="A47" s="8" t="s">
        <v>82</v>
      </c>
      <c r="B47" s="10" t="s">
        <v>83</v>
      </c>
      <c r="C47" s="8" t="s">
        <v>19</v>
      </c>
      <c r="D47" s="18">
        <v>232.9524887099999</v>
      </c>
      <c r="E47" s="18">
        <v>232.9524887099999</v>
      </c>
      <c r="F47" s="18" t="s">
        <v>20</v>
      </c>
    </row>
    <row r="48" spans="1:6" x14ac:dyDescent="0.25">
      <c r="A48" s="31" t="s">
        <v>21</v>
      </c>
      <c r="B48" s="10" t="s">
        <v>84</v>
      </c>
      <c r="C48" s="32" t="s">
        <v>85</v>
      </c>
      <c r="D48" s="33">
        <v>0.114221</v>
      </c>
      <c r="E48" s="33">
        <v>0.114221</v>
      </c>
      <c r="F48" s="34"/>
    </row>
    <row r="49" spans="1:6" x14ac:dyDescent="0.25">
      <c r="A49" s="31"/>
      <c r="B49" s="10" t="s">
        <v>86</v>
      </c>
      <c r="C49" s="32"/>
      <c r="D49" s="33"/>
      <c r="E49" s="33"/>
      <c r="F49" s="34"/>
    </row>
    <row r="50" spans="1:6" x14ac:dyDescent="0.25">
      <c r="A50" s="31" t="s">
        <v>48</v>
      </c>
      <c r="B50" s="10" t="s">
        <v>84</v>
      </c>
      <c r="C50" s="6" t="s">
        <v>19</v>
      </c>
      <c r="D50" s="34">
        <f>+D47/D48</f>
        <v>2039.4891369362892</v>
      </c>
      <c r="E50" s="34">
        <f>+E47/E48</f>
        <v>2039.4891369362892</v>
      </c>
      <c r="F50" s="34"/>
    </row>
    <row r="51" spans="1:6" ht="60" x14ac:dyDescent="0.25">
      <c r="A51" s="31"/>
      <c r="B51" s="10" t="s">
        <v>87</v>
      </c>
      <c r="C51" s="6"/>
      <c r="D51" s="34"/>
      <c r="E51" s="34"/>
      <c r="F51" s="34"/>
    </row>
    <row r="52" spans="1:6" ht="60" x14ac:dyDescent="0.25">
      <c r="A52" s="6" t="s">
        <v>88</v>
      </c>
      <c r="B52" s="10" t="s">
        <v>89</v>
      </c>
      <c r="C52" s="6" t="s">
        <v>16</v>
      </c>
      <c r="D52" s="6" t="s">
        <v>16</v>
      </c>
      <c r="E52" s="5" t="s">
        <v>16</v>
      </c>
      <c r="F52" s="6" t="s">
        <v>17</v>
      </c>
    </row>
    <row r="53" spans="1:6" ht="30" x14ac:dyDescent="0.25">
      <c r="A53" s="6"/>
      <c r="B53" s="10" t="s">
        <v>90</v>
      </c>
      <c r="C53" s="6"/>
      <c r="D53" s="6"/>
      <c r="E53" s="5"/>
      <c r="F53" s="6"/>
    </row>
    <row r="54" spans="1:6" ht="30" x14ac:dyDescent="0.25">
      <c r="A54" s="8">
        <v>1</v>
      </c>
      <c r="B54" s="10" t="s">
        <v>91</v>
      </c>
      <c r="C54" s="8" t="s">
        <v>92</v>
      </c>
      <c r="D54" s="8" t="s">
        <v>93</v>
      </c>
      <c r="E54" s="35">
        <v>50</v>
      </c>
      <c r="F54" s="8" t="s">
        <v>20</v>
      </c>
    </row>
    <row r="55" spans="1:6" ht="30" x14ac:dyDescent="0.25">
      <c r="A55" s="8">
        <v>2</v>
      </c>
      <c r="B55" s="10" t="s">
        <v>94</v>
      </c>
      <c r="C55" s="8" t="s">
        <v>95</v>
      </c>
      <c r="D55" s="8"/>
      <c r="E55" s="36">
        <f>E59</f>
        <v>2.96</v>
      </c>
      <c r="F55" s="8" t="s">
        <v>20</v>
      </c>
    </row>
    <row r="56" spans="1:6" ht="33.75" x14ac:dyDescent="0.25">
      <c r="A56" s="8" t="s">
        <v>96</v>
      </c>
      <c r="B56" s="10" t="s">
        <v>97</v>
      </c>
      <c r="C56" s="8" t="s">
        <v>95</v>
      </c>
      <c r="D56" s="8"/>
      <c r="E56" s="9"/>
      <c r="F56" s="8"/>
    </row>
    <row r="57" spans="1:6" ht="33.75" x14ac:dyDescent="0.25">
      <c r="A57" s="8" t="s">
        <v>98</v>
      </c>
      <c r="B57" s="10" t="s">
        <v>99</v>
      </c>
      <c r="C57" s="8" t="s">
        <v>95</v>
      </c>
      <c r="D57" s="8"/>
      <c r="E57" s="37"/>
      <c r="F57" s="8"/>
    </row>
    <row r="58" spans="1:6" ht="33.75" x14ac:dyDescent="0.25">
      <c r="A58" s="8" t="s">
        <v>100</v>
      </c>
      <c r="B58" s="10" t="s">
        <v>101</v>
      </c>
      <c r="C58" s="8" t="s">
        <v>95</v>
      </c>
      <c r="D58" s="8"/>
      <c r="E58" s="37"/>
      <c r="F58" s="8"/>
    </row>
    <row r="59" spans="1:6" ht="33.75" x14ac:dyDescent="0.25">
      <c r="A59" s="8" t="s">
        <v>102</v>
      </c>
      <c r="B59" s="10" t="s">
        <v>103</v>
      </c>
      <c r="C59" s="8" t="s">
        <v>95</v>
      </c>
      <c r="D59" s="8" t="s">
        <v>93</v>
      </c>
      <c r="E59" s="37">
        <v>2.96</v>
      </c>
      <c r="F59" s="8"/>
    </row>
    <row r="60" spans="1:6" ht="33.75" x14ac:dyDescent="0.25">
      <c r="A60" s="8" t="s">
        <v>104</v>
      </c>
      <c r="B60" s="10" t="s">
        <v>105</v>
      </c>
      <c r="C60" s="8" t="s">
        <v>95</v>
      </c>
      <c r="D60" s="8"/>
      <c r="E60" s="37"/>
      <c r="F60" s="8"/>
    </row>
    <row r="61" spans="1:6" ht="30" x14ac:dyDescent="0.25">
      <c r="A61" s="8">
        <v>3</v>
      </c>
      <c r="B61" s="10" t="s">
        <v>106</v>
      </c>
      <c r="C61" s="8" t="s">
        <v>107</v>
      </c>
      <c r="D61" s="8">
        <f>+D62+D63+D64+D65+D66</f>
        <v>41.053999999999995</v>
      </c>
      <c r="E61" s="25">
        <f>+E62+E63+E64+E65+E66</f>
        <v>41.053999999999995</v>
      </c>
      <c r="F61" s="8" t="s">
        <v>20</v>
      </c>
    </row>
    <row r="62" spans="1:6" ht="48.75" x14ac:dyDescent="0.25">
      <c r="A62" s="8" t="s">
        <v>108</v>
      </c>
      <c r="B62" s="10" t="s">
        <v>109</v>
      </c>
      <c r="C62" s="8" t="s">
        <v>107</v>
      </c>
      <c r="D62" s="8"/>
      <c r="E62" s="9"/>
      <c r="F62" s="8"/>
    </row>
    <row r="63" spans="1:6" ht="48.75" x14ac:dyDescent="0.25">
      <c r="A63" s="8" t="s">
        <v>110</v>
      </c>
      <c r="B63" s="10" t="s">
        <v>111</v>
      </c>
      <c r="C63" s="8" t="s">
        <v>107</v>
      </c>
      <c r="D63" s="8"/>
      <c r="E63" s="25"/>
      <c r="F63" s="8"/>
    </row>
    <row r="64" spans="1:6" ht="48.75" x14ac:dyDescent="0.25">
      <c r="A64" s="8" t="s">
        <v>112</v>
      </c>
      <c r="B64" s="10" t="s">
        <v>113</v>
      </c>
      <c r="C64" s="8" t="s">
        <v>107</v>
      </c>
      <c r="D64" s="8"/>
      <c r="E64" s="25"/>
      <c r="F64" s="8"/>
    </row>
    <row r="65" spans="1:6" ht="48.75" x14ac:dyDescent="0.25">
      <c r="A65" s="8" t="s">
        <v>114</v>
      </c>
      <c r="B65" s="10" t="s">
        <v>115</v>
      </c>
      <c r="C65" s="8" t="s">
        <v>107</v>
      </c>
      <c r="D65" s="25">
        <f>350*0.26/100</f>
        <v>0.91</v>
      </c>
      <c r="E65" s="25">
        <f>350*0.26/100</f>
        <v>0.91</v>
      </c>
      <c r="F65" s="8"/>
    </row>
    <row r="66" spans="1:6" ht="48.75" x14ac:dyDescent="0.25">
      <c r="A66" s="8" t="s">
        <v>116</v>
      </c>
      <c r="B66" s="10" t="s">
        <v>117</v>
      </c>
      <c r="C66" s="8" t="s">
        <v>107</v>
      </c>
      <c r="D66" s="25">
        <f>260*15.44/100</f>
        <v>40.143999999999998</v>
      </c>
      <c r="E66" s="25">
        <f>260*15.44/100</f>
        <v>40.143999999999998</v>
      </c>
      <c r="F66" s="8" t="s">
        <v>20</v>
      </c>
    </row>
    <row r="67" spans="1:6" ht="30" x14ac:dyDescent="0.25">
      <c r="A67" s="8">
        <v>4</v>
      </c>
      <c r="B67" s="10" t="s">
        <v>118</v>
      </c>
      <c r="C67" s="8" t="s">
        <v>107</v>
      </c>
      <c r="D67" s="8">
        <f>+D68+D69+D70+D71+D72</f>
        <v>16.600000000000001</v>
      </c>
      <c r="E67" s="25">
        <f>+E68+E69+E70+E71+E72</f>
        <v>16.600000000000001</v>
      </c>
      <c r="F67" s="8" t="s">
        <v>20</v>
      </c>
    </row>
    <row r="68" spans="1:6" ht="33.75" x14ac:dyDescent="0.25">
      <c r="A68" s="8" t="s">
        <v>119</v>
      </c>
      <c r="B68" s="10" t="s">
        <v>120</v>
      </c>
      <c r="C68" s="8" t="s">
        <v>107</v>
      </c>
      <c r="D68" s="8"/>
      <c r="E68" s="9"/>
      <c r="F68" s="8"/>
    </row>
    <row r="69" spans="1:6" ht="33.75" x14ac:dyDescent="0.25">
      <c r="A69" s="8" t="s">
        <v>121</v>
      </c>
      <c r="B69" s="10" t="s">
        <v>122</v>
      </c>
      <c r="C69" s="8" t="s">
        <v>107</v>
      </c>
      <c r="D69" s="8"/>
      <c r="E69" s="25"/>
      <c r="F69" s="8"/>
    </row>
    <row r="70" spans="1:6" ht="33.75" x14ac:dyDescent="0.25">
      <c r="A70" s="8" t="s">
        <v>123</v>
      </c>
      <c r="B70" s="10" t="s">
        <v>124</v>
      </c>
      <c r="C70" s="8" t="s">
        <v>107</v>
      </c>
      <c r="D70" s="8"/>
      <c r="E70" s="25"/>
      <c r="F70" s="8"/>
    </row>
    <row r="71" spans="1:6" ht="33.75" x14ac:dyDescent="0.25">
      <c r="A71" s="8" t="s">
        <v>125</v>
      </c>
      <c r="B71" s="10" t="s">
        <v>126</v>
      </c>
      <c r="C71" s="8" t="s">
        <v>107</v>
      </c>
      <c r="D71" s="25">
        <f>3*(1+3)+2.3*2</f>
        <v>16.600000000000001</v>
      </c>
      <c r="E71" s="25">
        <f>3*(1+3)+2.3*2</f>
        <v>16.600000000000001</v>
      </c>
      <c r="F71" s="8"/>
    </row>
    <row r="72" spans="1:6" ht="33.75" x14ac:dyDescent="0.25">
      <c r="A72" s="8" t="s">
        <v>127</v>
      </c>
      <c r="B72" s="10" t="s">
        <v>128</v>
      </c>
      <c r="C72" s="8" t="s">
        <v>107</v>
      </c>
      <c r="D72" s="8">
        <v>0</v>
      </c>
      <c r="E72" s="25">
        <v>0</v>
      </c>
      <c r="F72" s="8" t="s">
        <v>20</v>
      </c>
    </row>
    <row r="73" spans="1:6" x14ac:dyDescent="0.25">
      <c r="A73" s="8">
        <v>5</v>
      </c>
      <c r="B73" s="10" t="s">
        <v>129</v>
      </c>
      <c r="C73" s="8" t="s">
        <v>130</v>
      </c>
      <c r="D73" s="8" t="s">
        <v>93</v>
      </c>
      <c r="E73" s="8"/>
      <c r="F73" s="8" t="s">
        <v>20</v>
      </c>
    </row>
    <row r="74" spans="1:6" ht="33.75" x14ac:dyDescent="0.25">
      <c r="A74" s="8" t="s">
        <v>131</v>
      </c>
      <c r="B74" s="10" t="s">
        <v>132</v>
      </c>
      <c r="C74" s="8" t="s">
        <v>130</v>
      </c>
      <c r="D74" s="8"/>
      <c r="E74" s="9"/>
      <c r="F74" s="8"/>
    </row>
    <row r="75" spans="1:6" ht="33.75" x14ac:dyDescent="0.25">
      <c r="A75" s="8" t="s">
        <v>133</v>
      </c>
      <c r="B75" s="10" t="s">
        <v>134</v>
      </c>
      <c r="C75" s="8" t="s">
        <v>130</v>
      </c>
      <c r="D75" s="8"/>
      <c r="E75" s="25"/>
      <c r="F75" s="8"/>
    </row>
    <row r="76" spans="1:6" ht="33.75" x14ac:dyDescent="0.25">
      <c r="A76" s="8" t="s">
        <v>135</v>
      </c>
      <c r="B76" s="10" t="s">
        <v>136</v>
      </c>
      <c r="C76" s="8" t="s">
        <v>130</v>
      </c>
      <c r="D76" s="8"/>
      <c r="E76" s="25"/>
      <c r="F76" s="8"/>
    </row>
    <row r="77" spans="1:6" ht="33.75" x14ac:dyDescent="0.25">
      <c r="A77" s="8" t="s">
        <v>137</v>
      </c>
      <c r="B77" s="10" t="s">
        <v>138</v>
      </c>
      <c r="C77" s="8" t="s">
        <v>130</v>
      </c>
      <c r="D77" s="8" t="s">
        <v>93</v>
      </c>
      <c r="E77" s="25">
        <v>0.26</v>
      </c>
      <c r="F77" s="8"/>
    </row>
    <row r="78" spans="1:6" ht="33.75" x14ac:dyDescent="0.25">
      <c r="A78" s="8" t="s">
        <v>139</v>
      </c>
      <c r="B78" s="10" t="s">
        <v>140</v>
      </c>
      <c r="C78" s="8" t="s">
        <v>130</v>
      </c>
      <c r="D78" s="8" t="s">
        <v>93</v>
      </c>
      <c r="E78" s="25">
        <v>15.44</v>
      </c>
      <c r="F78" s="8" t="s">
        <v>20</v>
      </c>
    </row>
    <row r="79" spans="1:6" x14ac:dyDescent="0.25">
      <c r="A79" s="8">
        <v>6</v>
      </c>
      <c r="B79" s="10" t="s">
        <v>141</v>
      </c>
      <c r="C79" s="8" t="s">
        <v>142</v>
      </c>
      <c r="D79" s="38">
        <f>E79</f>
        <v>3.0573248407643314</v>
      </c>
      <c r="E79" s="25">
        <f>0.48*100/(E77+E78)</f>
        <v>3.0573248407643314</v>
      </c>
      <c r="F79" s="8" t="s">
        <v>20</v>
      </c>
    </row>
    <row r="80" spans="1:6" ht="30" x14ac:dyDescent="0.25">
      <c r="A80" s="8">
        <v>7</v>
      </c>
      <c r="B80" s="10" t="s">
        <v>143</v>
      </c>
      <c r="C80" s="8" t="s">
        <v>19</v>
      </c>
      <c r="D80" s="8"/>
      <c r="E80" s="25"/>
      <c r="F80" s="8" t="s">
        <v>20</v>
      </c>
    </row>
    <row r="81" spans="1:6" ht="30" x14ac:dyDescent="0.25">
      <c r="A81" s="28" t="s">
        <v>144</v>
      </c>
      <c r="B81" s="10" t="s">
        <v>145</v>
      </c>
      <c r="C81" s="8" t="s">
        <v>19</v>
      </c>
      <c r="D81" s="8" t="s">
        <v>146</v>
      </c>
      <c r="E81" s="9" t="s">
        <v>146</v>
      </c>
      <c r="F81" s="8" t="s">
        <v>20</v>
      </c>
    </row>
    <row r="82" spans="1:6" ht="45" x14ac:dyDescent="0.25">
      <c r="A82" s="8">
        <v>8</v>
      </c>
      <c r="B82" s="10" t="s">
        <v>147</v>
      </c>
      <c r="C82" s="8" t="s">
        <v>142</v>
      </c>
      <c r="D82" s="8" t="s">
        <v>93</v>
      </c>
      <c r="E82" s="9" t="s">
        <v>16</v>
      </c>
      <c r="F82" s="8" t="s">
        <v>17</v>
      </c>
    </row>
    <row r="83" spans="1:6" x14ac:dyDescent="0.25">
      <c r="A83" s="39"/>
    </row>
    <row r="84" spans="1:6" x14ac:dyDescent="0.25">
      <c r="A84" s="40" t="s">
        <v>148</v>
      </c>
      <c r="B84" s="40"/>
      <c r="C84" s="40"/>
      <c r="D84" s="40"/>
      <c r="E84" s="40"/>
      <c r="F84" s="40"/>
    </row>
    <row r="85" spans="1:6" x14ac:dyDescent="0.25">
      <c r="A85" s="41"/>
      <c r="B85" s="42"/>
      <c r="C85" s="42"/>
      <c r="D85" s="42"/>
      <c r="E85" s="42"/>
      <c r="F85" s="42"/>
    </row>
    <row r="86" spans="1:6" x14ac:dyDescent="0.25">
      <c r="A86" s="40" t="s">
        <v>149</v>
      </c>
      <c r="B86" s="40"/>
      <c r="C86" s="40"/>
      <c r="D86" s="40"/>
      <c r="E86" s="40"/>
      <c r="F86" s="40"/>
    </row>
    <row r="87" spans="1:6" x14ac:dyDescent="0.25">
      <c r="A87" s="41"/>
      <c r="B87" s="42"/>
      <c r="C87" s="42"/>
      <c r="D87" s="42"/>
      <c r="E87" s="42"/>
      <c r="F87" s="42"/>
    </row>
    <row r="88" spans="1:6" x14ac:dyDescent="0.25">
      <c r="A88" s="40" t="s">
        <v>150</v>
      </c>
      <c r="B88" s="40"/>
      <c r="C88" s="40"/>
      <c r="D88" s="40"/>
      <c r="E88" s="40"/>
      <c r="F88" s="40"/>
    </row>
    <row r="89" spans="1:6" x14ac:dyDescent="0.25">
      <c r="A89" s="41"/>
      <c r="B89" s="42"/>
      <c r="C89" s="42"/>
      <c r="D89" s="42"/>
      <c r="E89" s="42"/>
      <c r="F89" s="42"/>
    </row>
    <row r="90" spans="1:6" x14ac:dyDescent="0.25">
      <c r="A90" s="40" t="s">
        <v>151</v>
      </c>
      <c r="B90" s="40"/>
      <c r="C90" s="40"/>
      <c r="D90" s="40"/>
      <c r="E90" s="40"/>
      <c r="F90" s="40"/>
    </row>
    <row r="91" spans="1:6" x14ac:dyDescent="0.25">
      <c r="A91" s="41"/>
      <c r="B91" s="42"/>
      <c r="C91" s="42"/>
      <c r="D91" s="42"/>
      <c r="E91" s="42"/>
      <c r="F91" s="42"/>
    </row>
    <row r="92" spans="1:6" x14ac:dyDescent="0.25">
      <c r="A92" s="40" t="s">
        <v>152</v>
      </c>
      <c r="B92" s="40"/>
      <c r="C92" s="40"/>
      <c r="D92" s="40"/>
      <c r="E92" s="40"/>
      <c r="F92" s="40"/>
    </row>
    <row r="93" spans="1:6" x14ac:dyDescent="0.25">
      <c r="A93" s="43"/>
      <c r="B93" s="42"/>
      <c r="C93" s="42"/>
      <c r="D93" s="42"/>
      <c r="E93" s="42"/>
      <c r="F93" s="42"/>
    </row>
    <row r="94" spans="1:6" x14ac:dyDescent="0.25">
      <c r="A94" s="40" t="s">
        <v>153</v>
      </c>
      <c r="B94" s="40"/>
      <c r="C94" s="40"/>
      <c r="D94" s="40"/>
      <c r="E94" s="40"/>
      <c r="F94" s="40"/>
    </row>
    <row r="95" spans="1:6" x14ac:dyDescent="0.25">
      <c r="A95" s="44"/>
    </row>
    <row r="97" spans="4:5" x14ac:dyDescent="0.25">
      <c r="D97" s="15"/>
      <c r="E97" s="45"/>
    </row>
    <row r="98" spans="4:5" x14ac:dyDescent="0.25">
      <c r="E98" s="45"/>
    </row>
    <row r="99" spans="4:5" x14ac:dyDescent="0.25">
      <c r="E99" s="45"/>
    </row>
  </sheetData>
  <mergeCells count="39">
    <mergeCell ref="A84:F84"/>
    <mergeCell ref="A86:F86"/>
    <mergeCell ref="A88:F88"/>
    <mergeCell ref="A90:F90"/>
    <mergeCell ref="A92:F92"/>
    <mergeCell ref="A94:F94"/>
    <mergeCell ref="A50:A51"/>
    <mergeCell ref="C50:C51"/>
    <mergeCell ref="D50:D51"/>
    <mergeCell ref="E50:E51"/>
    <mergeCell ref="F50:F51"/>
    <mergeCell ref="A52:A53"/>
    <mergeCell ref="C52:C53"/>
    <mergeCell ref="D52:D53"/>
    <mergeCell ref="E52:E53"/>
    <mergeCell ref="F52:F53"/>
    <mergeCell ref="A45:A46"/>
    <mergeCell ref="C45:C46"/>
    <mergeCell ref="D45:D46"/>
    <mergeCell ref="E45:E46"/>
    <mergeCell ref="F45:F46"/>
    <mergeCell ref="A48:A49"/>
    <mergeCell ref="C48:C49"/>
    <mergeCell ref="D48:D49"/>
    <mergeCell ref="E48:E49"/>
    <mergeCell ref="F48:F49"/>
    <mergeCell ref="A8:F8"/>
    <mergeCell ref="A9:F9"/>
    <mergeCell ref="A12:A13"/>
    <mergeCell ref="B12:B13"/>
    <mergeCell ref="C12:C13"/>
    <mergeCell ref="D12:E12"/>
    <mergeCell ref="F12:F13"/>
    <mergeCell ref="A1:F1"/>
    <mergeCell ref="A2:F2"/>
    <mergeCell ref="A3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  <rowBreaks count="2" manualBreakCount="2">
    <brk id="47" max="16383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Энергомаш</vt:lpstr>
      <vt:lpstr>Энергомаш!Область_печати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2015-06-29T13:07:22Z</dcterms:created>
  <dcterms:modified xsi:type="dcterms:W3CDTF">2015-06-29T13:07:43Z</dcterms:modified>
</cp:coreProperties>
</file>